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CONTRACTS\Other\BOT Typed Minutes\ADA\"/>
    </mc:Choice>
  </mc:AlternateContent>
  <xr:revisionPtr revIDLastSave="0" documentId="13_ncr:1_{0375F493-B3FA-4BBB-8392-CC81A961E802}" xr6:coauthVersionLast="47" xr6:coauthVersionMax="47" xr10:uidLastSave="{00000000-0000-0000-0000-000000000000}"/>
  <bookViews>
    <workbookView xWindow="-120" yWindow="-120" windowWidth="29040" windowHeight="15840" xr2:uid="{D18C915B-C6E2-443A-BE66-A3ADBA08DA29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Sheet1!$A:$F,Sheet1!$1:$1</definedName>
    <definedName name="QB_COLUMN_29" localSheetId="0" hidden="1">Sheet1!$G$1</definedName>
    <definedName name="QB_DATA_0" localSheetId="0" hidden="1">Sheet1!$5:$5,Sheet1!$6:$6,Sheet1!$7:$7,Sheet1!$8:$8,Sheet1!$9:$9,Sheet1!$11:$11,Sheet1!$12:$12,Sheet1!$13:$13,Sheet1!$14:$14,Sheet1!$15:$15,Sheet1!$16:$16,Sheet1!$17:$17,Sheet1!$18:$18,Sheet1!#REF!,Sheet1!$22:$22,Sheet1!$25:$25</definedName>
    <definedName name="QB_DATA_1" localSheetId="0" hidden="1">Sheet1!$26:$26,Sheet1!$30:$30,Sheet1!$31:$31,Sheet1!$32:$32,Sheet1!$33:$33,Sheet1!$34:$34,Sheet1!$35:$35,Sheet1!$36:$36,Sheet1!$37:$37,Sheet1!$44:$44,Sheet1!$47:$47,Sheet1!$48:$48,Sheet1!$49:$49,Sheet1!$51:$51,Sheet1!$52:$52,Sheet1!$53:$53</definedName>
    <definedName name="QB_DATA_2" localSheetId="0" hidden="1">Sheet1!$56:$56,Sheet1!$57:$57,Sheet1!$59:$59,Sheet1!$64:$64,Sheet1!$65:$65,Sheet1!$66:$66,Sheet1!$67:$67,Sheet1!$68:$68</definedName>
    <definedName name="QB_FORMULA_0" localSheetId="0" hidden="1">Sheet1!$G$19,Sheet1!$G$20,Sheet1!$G$23,Sheet1!$G$27,Sheet1!$G$28,Sheet1!$G$38,Sheet1!$G$39,Sheet1!$G$45,Sheet1!$G$54,Sheet1!$G$58,Sheet1!$G$60,Sheet1!$G$61,Sheet1!$G$62,Sheet1!$G$69,Sheet1!$G$70</definedName>
    <definedName name="QB_ROW_1" localSheetId="0" hidden="1">Sheet1!$A$2</definedName>
    <definedName name="QB_ROW_10031" localSheetId="0" hidden="1">Sheet1!$D$43</definedName>
    <definedName name="QB_ROW_1011" localSheetId="0" hidden="1">Sheet1!$B$3</definedName>
    <definedName name="QB_ROW_10331" localSheetId="0" hidden="1">Sheet1!$D$45</definedName>
    <definedName name="QB_ROW_111220" localSheetId="0" hidden="1">Sheet1!$C$35</definedName>
    <definedName name="QB_ROW_112220" localSheetId="0" hidden="1">Sheet1!$C$34</definedName>
    <definedName name="QB_ROW_113220" localSheetId="0" hidden="1">Sheet1!$C$33</definedName>
    <definedName name="QB_ROW_114220" localSheetId="0" hidden="1">Sheet1!$C$32</definedName>
    <definedName name="QB_ROW_115220" localSheetId="0" hidden="1">Sheet1!$C$31</definedName>
    <definedName name="QB_ROW_116220" localSheetId="0" hidden="1">Sheet1!$C$30</definedName>
    <definedName name="QB_ROW_120220" localSheetId="0" hidden="1">Sheet1!$C$67</definedName>
    <definedName name="QB_ROW_12031" localSheetId="0" hidden="1">Sheet1!$D$46</definedName>
    <definedName name="QB_ROW_121220" localSheetId="0" hidden="1">Sheet1!$C$65</definedName>
    <definedName name="QB_ROW_122230" localSheetId="0" hidden="1">Sheet1!$D$26</definedName>
    <definedName name="QB_ROW_12230" localSheetId="0" hidden="1">Sheet1!$D$22</definedName>
    <definedName name="QB_ROW_12331" localSheetId="0" hidden="1">Sheet1!$D$60</definedName>
    <definedName name="QB_ROW_1311" localSheetId="0" hidden="1">Sheet1!$B$28</definedName>
    <definedName name="QB_ROW_14011" localSheetId="0" hidden="1">Sheet1!$B$63</definedName>
    <definedName name="QB_ROW_14311" localSheetId="0" hidden="1">Sheet1!$B$69</definedName>
    <definedName name="QB_ROW_16240" localSheetId="0" hidden="1">Sheet1!$E$44</definedName>
    <definedName name="QB_ROW_17221" localSheetId="0" hidden="1">Sheet1!$C$68</definedName>
    <definedName name="QB_ROW_18240" localSheetId="0" hidden="1">Sheet1!$E$49</definedName>
    <definedName name="QB_ROW_191220" localSheetId="0" hidden="1">Sheet1!$C$37</definedName>
    <definedName name="QB_ROW_192240" localSheetId="0" hidden="1">Sheet1!$E$11</definedName>
    <definedName name="QB_ROW_2021" localSheetId="0" hidden="1">Sheet1!$C$4</definedName>
    <definedName name="QB_ROW_207240" localSheetId="0" hidden="1">Sheet1!$E$18</definedName>
    <definedName name="QB_ROW_2321" localSheetId="0" hidden="1">Sheet1!$C$20</definedName>
    <definedName name="QB_ROW_240240" localSheetId="0" hidden="1">Sheet1!$E$48</definedName>
    <definedName name="QB_ROW_25040" localSheetId="0" hidden="1">Sheet1!$E$50</definedName>
    <definedName name="QB_ROW_251240" localSheetId="0" hidden="1">Sheet1!$E$47</definedName>
    <definedName name="QB_ROW_25340" localSheetId="0" hidden="1">Sheet1!$E$54</definedName>
    <definedName name="QB_ROW_255240" localSheetId="0" hidden="1">Sheet1!$E$12</definedName>
    <definedName name="QB_ROW_256240" localSheetId="0" hidden="1">Sheet1!$E$13</definedName>
    <definedName name="QB_ROW_26040" localSheetId="0" hidden="1">Sheet1!$E$55</definedName>
    <definedName name="QB_ROW_26250" localSheetId="0" hidden="1">Sheet1!$F$57</definedName>
    <definedName name="QB_ROW_26340" localSheetId="0" hidden="1">Sheet1!$E$58</definedName>
    <definedName name="QB_ROW_267250" localSheetId="0" hidden="1">Sheet1!$F$51</definedName>
    <definedName name="QB_ROW_268250" localSheetId="0" hidden="1">Sheet1!$F$52</definedName>
    <definedName name="QB_ROW_271330" localSheetId="0" hidden="1">Sheet1!$D$7</definedName>
    <definedName name="QB_ROW_27320" localSheetId="0" hidden="1">Sheet1!$C$66</definedName>
    <definedName name="QB_ROW_284250" localSheetId="0" hidden="1">Sheet1!$F$53</definedName>
    <definedName name="QB_ROW_297240" localSheetId="0" hidden="1">Sheet1!$E$15</definedName>
    <definedName name="QB_ROW_300240" localSheetId="0" hidden="1">Sheet1!$E$14</definedName>
    <definedName name="QB_ROW_301" localSheetId="0" hidden="1">Sheet1!$A$39</definedName>
    <definedName name="QB_ROW_3021" localSheetId="0" hidden="1">Sheet1!$C$21</definedName>
    <definedName name="QB_ROW_3220" localSheetId="0" hidden="1">Sheet1!$C$64</definedName>
    <definedName name="QB_ROW_329230" localSheetId="0" hidden="1">Sheet1!$D$5</definedName>
    <definedName name="QB_ROW_330230" localSheetId="0" hidden="1">Sheet1!$D$8</definedName>
    <definedName name="QB_ROW_3321" localSheetId="0" hidden="1">Sheet1!$C$23</definedName>
    <definedName name="QB_ROW_332230" localSheetId="0" hidden="1">Sheet1!$D$9</definedName>
    <definedName name="QB_ROW_333030" localSheetId="0" hidden="1">Sheet1!$D$10</definedName>
    <definedName name="QB_ROW_333240" localSheetId="0" hidden="1">Sheet1!#REF!</definedName>
    <definedName name="QB_ROW_333330" localSheetId="0" hidden="1">Sheet1!$D$19</definedName>
    <definedName name="QB_ROW_373240" localSheetId="0" hidden="1">Sheet1!$E$16</definedName>
    <definedName name="QB_ROW_384230" localSheetId="0" hidden="1">Sheet1!$D$25</definedName>
    <definedName name="QB_ROW_394240" localSheetId="0" hidden="1">Sheet1!$E$59</definedName>
    <definedName name="QB_ROW_4021" localSheetId="0" hidden="1">Sheet1!$C$24</definedName>
    <definedName name="QB_ROW_404250" localSheetId="0" hidden="1">Sheet1!$F$56</definedName>
    <definedName name="QB_ROW_4321" localSheetId="0" hidden="1">Sheet1!$C$27</definedName>
    <definedName name="QB_ROW_5011" localSheetId="0" hidden="1">Sheet1!$B$29</definedName>
    <definedName name="QB_ROW_5311" localSheetId="0" hidden="1">Sheet1!$B$38</definedName>
    <definedName name="QB_ROW_7001" localSheetId="0" hidden="1">Sheet1!$A$40</definedName>
    <definedName name="QB_ROW_7230" localSheetId="0" hidden="1">Sheet1!$D$6</definedName>
    <definedName name="QB_ROW_7301" localSheetId="0" hidden="1">Sheet1!$A$70</definedName>
    <definedName name="QB_ROW_8011" localSheetId="0" hidden="1">Sheet1!$B$41</definedName>
    <definedName name="QB_ROW_8311" localSheetId="0" hidden="1">Sheet1!$B$62</definedName>
    <definedName name="QB_ROW_8340" localSheetId="0" hidden="1">Sheet1!$E$17</definedName>
    <definedName name="QB_ROW_87220" localSheetId="0" hidden="1">Sheet1!$C$36</definedName>
    <definedName name="QB_ROW_9021" localSheetId="0" hidden="1">Sheet1!$C$42</definedName>
    <definedName name="QB_ROW_9321" localSheetId="0" hidden="1">Sheet1!$C$61</definedName>
    <definedName name="QBCANSUPPORTUPDATE" localSheetId="0">TRUE</definedName>
    <definedName name="QBCOMPANYFILENAME" localSheetId="0">"\\BAYSHRGRD-10\QuickBooks\Company Files\Bayshore Gardens Park &amp; Recreation.QBW"</definedName>
    <definedName name="QBENDDATE" localSheetId="0">20250430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"b0f59c124c9e464f922c948489732174"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6</definedName>
    <definedName name="QBSTARTDATE" localSheetId="0">20250430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69" i="1"/>
  <c r="G58" i="1"/>
  <c r="G54" i="1"/>
  <c r="G60" i="1" s="1"/>
  <c r="G45" i="1"/>
  <c r="G61" i="1" s="1"/>
  <c r="G62" i="1" s="1"/>
  <c r="G70" i="1" s="1"/>
  <c r="G38" i="1"/>
  <c r="G27" i="1"/>
  <c r="G23" i="1"/>
  <c r="G20" i="1" l="1"/>
  <c r="G28" i="1" s="1"/>
  <c r="G39" i="1" s="1"/>
</calcChain>
</file>

<file path=xl/sharedStrings.xml><?xml version="1.0" encoding="utf-8"?>
<sst xmlns="http://schemas.openxmlformats.org/spreadsheetml/2006/main" count="70" uniqueCount="70">
  <si>
    <t>ASSETS</t>
  </si>
  <si>
    <t>Current Assets</t>
  </si>
  <si>
    <t>Checking/Savings</t>
  </si>
  <si>
    <t>1000 · Checking-Operating 5/3 2537</t>
  </si>
  <si>
    <t>1004 · Petty Cash - District</t>
  </si>
  <si>
    <t>1005 · Escrow Account 5/3 - 3919</t>
  </si>
  <si>
    <t>1006 · Checking-Payroll 5/3 2545</t>
  </si>
  <si>
    <t>1016 · Savings - Operating 5/3 4032</t>
  </si>
  <si>
    <t>1019 · Savings Reserves 5/3 5013</t>
  </si>
  <si>
    <t>1021 · Reserve Fund-Roofing</t>
  </si>
  <si>
    <t>1032 · Reserve Fund - Marina</t>
  </si>
  <si>
    <t>1033 · Reserve Fund-Outdoor Recreation</t>
  </si>
  <si>
    <t>1036 · Reserve Fund - Security</t>
  </si>
  <si>
    <t>1037 · Fitness Trail</t>
  </si>
  <si>
    <t>1038 · Hall Floors</t>
  </si>
  <si>
    <t>1050 · Reserve Account Bank Fees</t>
  </si>
  <si>
    <t>1051 · Reserve Account Interest Income</t>
  </si>
  <si>
    <t>Total 1019 · Savings Reserves 5/3 5013</t>
  </si>
  <si>
    <t>Total Checking/Savings</t>
  </si>
  <si>
    <t>Accounts Receivable</t>
  </si>
  <si>
    <t>1100 · Accounts Receivable</t>
  </si>
  <si>
    <t>Total Accounts Receivable</t>
  </si>
  <si>
    <t>Other Current Assets</t>
  </si>
  <si>
    <t>11500 · Water Boy Bottle Deposit</t>
  </si>
  <si>
    <t>1499 · *Undeposited Funds</t>
  </si>
  <si>
    <t>Total Other Current Assets</t>
  </si>
  <si>
    <t>Total Current Assets</t>
  </si>
  <si>
    <t>Fixed Assets</t>
  </si>
  <si>
    <t>1900 · Land</t>
  </si>
  <si>
    <t>1910 · Buildings</t>
  </si>
  <si>
    <t>1920 · Recreation Area</t>
  </si>
  <si>
    <t>1940 · Recreation Area F &amp; E</t>
  </si>
  <si>
    <t>1960 · Machines &amp; Equipment</t>
  </si>
  <si>
    <t>1980 · Office Furniture and Equipment</t>
  </si>
  <si>
    <t>1990 · Other Furniture and Equipment</t>
  </si>
  <si>
    <t>1995 · Accumulated Depreciation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</si>
  <si>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</si>
  <si>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</si>
  <si>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</si>
  <si>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</si>
  <si>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</si>
  <si>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</si>
  <si>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</si>
  <si>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</si>
  <si>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Other Current Liabilities</t>
  </si>
  <si>
    <t>2010 · Accrued Wages</t>
  </si>
  <si>
    <t>2105 · Prepaid Expenses (Expense paid for previous FY)</t>
  </si>
  <si>
    <t>2171 · Sales Tax Payable</t>
  </si>
  <si>
    <t>2500 · Security Deposits</t>
  </si>
  <si>
    <t>2501 · Hall Security Deposits</t>
  </si>
  <si>
    <t>2502 · Marina Security Deposits</t>
  </si>
  <si>
    <t>2503 · Screen Room Deposit (Screen Room Deposit)</t>
  </si>
  <si>
    <t>Total 2500 · Security Deposits</t>
  </si>
  <si>
    <t>2600 · Deferred Revenues</t>
  </si>
  <si>
    <t>2610 · Prepaid Ramp and Pool Fobs</t>
  </si>
  <si>
    <t>2600 · Deferred Revenues - Other</t>
  </si>
  <si>
    <t>Total 2600 · Deferred Revenues</t>
  </si>
  <si>
    <t>2800 · Deposit on Boat Slips</t>
  </si>
  <si>
    <t>Total Other Current Liabilities</t>
  </si>
  <si>
    <t>Total Current Liabilities</t>
  </si>
  <si>
    <t>Total Liabilities</t>
  </si>
  <si>
    <t>Equity</t>
  </si>
  <si>
    <t>3040 · Owners' Equity</t>
  </si>
  <si>
    <t>3050 · Retained Earnings (Retained Earnings)</t>
  </si>
  <si>
    <t>3200 · Fund Balance</t>
  </si>
  <si>
    <t>3300 · Investment in GFAAG</t>
  </si>
  <si>
    <t>Net Income</t>
  </si>
  <si>
    <t>Total Equity</t>
  </si>
  <si>
    <t>TOTAL LIABILITIES &amp; EQUITY</t>
  </si>
  <si>
    <t>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</si>
</sst>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4" x14ac:knownFonts="1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164" fontId="2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0" xfId="0" applyNumberFormat="1" applyFont="1" applyBorder="1"/>
    <xf numFmtId="0" fontId="0" fillId="0" borderId="0" xfId="0" applyBorder="1"/>
    <xf numFmtId="164" fontId="1" fillId="0" borderId="0" xfId="0" applyNumberFormat="1" applyFont="1" applyBorder="1"/>
    <xf numFmtId="0" fontId="1" fillId="0" borderId="0" xfId="0" applyFont="1" applyBorder="1"/>
  </cellXfs>
  <cellStyles count="2">
    <cellStyle name="Normal" xfId="0" builtinId="0"/>
    <cellStyle name="Normal 2" xfId="1" xr:uid="{E817C855-00DF-42BF-9972-70B7EB74DA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5" name="FILTER" descr="April 2025 Balance Shee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6" name="HEADER" descr="Balance Sheet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8B29-00A9-43A2-93ED-118386716C77}">
  <sheetPr codeName="Sheet1"/>
  <dimension ref="A1:G70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J8" sqref="J8"/>
    </sheetView>
  </sheetViews>
  <sheetFormatPr defaultRowHeight="15" x14ac:dyDescent="0.25"/>
  <cols>
    <col min="1" max="5" width="3" style="7" customWidth="1"/>
    <col min="6" max="6" width="43.28515625" style="7" customWidth="1"/>
    <col min="7" max="7" width="10.5703125" style="5" bestFit="1" customWidth="1"/>
    <col min="8" max="16384" width="9.140625" style="5"/>
  </cols>
  <sheetData>
    <row r="1" spans="1:7" s="3" customFormat="1" x14ac:dyDescent="0.25">
      <c r="A1" s="2"/>
      <c r="B1" s="2"/>
      <c r="C1" s="2"/>
      <c r="D1" s="2"/>
      <c r="E1" s="2"/>
      <c r="F1" s="2"/>
      <c r="G1" s="2" t="s">
        <v>69</v>
      </c>
    </row>
    <row r="2" spans="1:7" x14ac:dyDescent="0.25">
      <c r="A2" s="4" t="s">
        <v>0</v>
      </c>
      <c r="B2" s="4"/>
      <c r="C2" s="4"/>
      <c r="D2" s="4"/>
      <c r="E2" s="4"/>
      <c r="F2" s="4"/>
      <c r="G2" s="1"/>
    </row>
    <row r="3" spans="1:7" x14ac:dyDescent="0.25">
      <c r="A3" s="4"/>
      <c r="B3" s="4" t="s">
        <v>1</v>
      </c>
      <c r="C3" s="4"/>
      <c r="D3" s="4"/>
      <c r="E3" s="4"/>
      <c r="F3" s="4"/>
      <c r="G3" s="1"/>
    </row>
    <row r="4" spans="1:7" x14ac:dyDescent="0.25">
      <c r="A4" s="4"/>
      <c r="B4" s="4"/>
      <c r="C4" s="4" t="s">
        <v>2</v>
      </c>
      <c r="D4" s="4"/>
      <c r="E4" s="4"/>
      <c r="F4" s="4"/>
      <c r="G4" s="1"/>
    </row>
    <row r="5" spans="1:7" x14ac:dyDescent="0.25">
      <c r="A5" s="4"/>
      <c r="B5" s="4"/>
      <c r="C5" s="4"/>
      <c r="D5" s="4" t="s">
        <v>3</v>
      </c>
      <c r="E5" s="4"/>
      <c r="F5" s="4"/>
      <c r="G5" s="1">
        <v>129253.84</v>
      </c>
    </row>
    <row r="6" spans="1:7" x14ac:dyDescent="0.25">
      <c r="A6" s="4"/>
      <c r="B6" s="4"/>
      <c r="C6" s="4"/>
      <c r="D6" s="4" t="s">
        <v>4</v>
      </c>
      <c r="E6" s="4"/>
      <c r="F6" s="4"/>
      <c r="G6" s="1">
        <v>350</v>
      </c>
    </row>
    <row r="7" spans="1:7" x14ac:dyDescent="0.25">
      <c r="A7" s="4"/>
      <c r="B7" s="4"/>
      <c r="C7" s="4"/>
      <c r="D7" s="4" t="s">
        <v>5</v>
      </c>
      <c r="E7" s="4"/>
      <c r="F7" s="4"/>
      <c r="G7" s="1">
        <v>36000</v>
      </c>
    </row>
    <row r="8" spans="1:7" x14ac:dyDescent="0.25">
      <c r="A8" s="4"/>
      <c r="B8" s="4"/>
      <c r="C8" s="4"/>
      <c r="D8" s="4" t="s">
        <v>6</v>
      </c>
      <c r="E8" s="4"/>
      <c r="F8" s="4"/>
      <c r="G8" s="1">
        <v>15129.36</v>
      </c>
    </row>
    <row r="9" spans="1:7" x14ac:dyDescent="0.25">
      <c r="A9" s="4"/>
      <c r="B9" s="4"/>
      <c r="C9" s="4"/>
      <c r="D9" s="4" t="s">
        <v>7</v>
      </c>
      <c r="E9" s="4"/>
      <c r="F9" s="4"/>
      <c r="G9" s="1">
        <v>175999.61</v>
      </c>
    </row>
    <row r="10" spans="1:7" x14ac:dyDescent="0.25">
      <c r="A10" s="4"/>
      <c r="B10" s="4"/>
      <c r="C10" s="4"/>
      <c r="D10" s="4" t="s">
        <v>8</v>
      </c>
      <c r="E10" s="4"/>
      <c r="F10" s="4"/>
      <c r="G10" s="1"/>
    </row>
    <row r="11" spans="1:7" x14ac:dyDescent="0.25">
      <c r="A11" s="4"/>
      <c r="B11" s="4"/>
      <c r="C11" s="4"/>
      <c r="D11" s="4"/>
      <c r="E11" s="4" t="s">
        <v>9</v>
      </c>
      <c r="F11" s="4"/>
      <c r="G11" s="1">
        <v>60000</v>
      </c>
    </row>
    <row r="12" spans="1:7" x14ac:dyDescent="0.25">
      <c r="A12" s="4"/>
      <c r="B12" s="4"/>
      <c r="C12" s="4"/>
      <c r="D12" s="4"/>
      <c r="E12" s="4" t="s">
        <v>10</v>
      </c>
      <c r="F12" s="4"/>
      <c r="G12" s="1">
        <v>261000</v>
      </c>
    </row>
    <row r="13" spans="1:7" x14ac:dyDescent="0.25">
      <c r="A13" s="4"/>
      <c r="B13" s="4"/>
      <c r="C13" s="4"/>
      <c r="D13" s="4"/>
      <c r="E13" s="4" t="s">
        <v>11</v>
      </c>
      <c r="F13" s="4"/>
      <c r="G13" s="1">
        <v>39000</v>
      </c>
    </row>
    <row r="14" spans="1:7" x14ac:dyDescent="0.25">
      <c r="A14" s="4"/>
      <c r="B14" s="4"/>
      <c r="C14" s="4"/>
      <c r="D14" s="4"/>
      <c r="E14" s="4" t="s">
        <v>12</v>
      </c>
      <c r="F14" s="4"/>
      <c r="G14" s="1">
        <v>49522.559999999998</v>
      </c>
    </row>
    <row r="15" spans="1:7" x14ac:dyDescent="0.25">
      <c r="A15" s="4"/>
      <c r="B15" s="4"/>
      <c r="C15" s="4"/>
      <c r="D15" s="4"/>
      <c r="E15" s="4" t="s">
        <v>13</v>
      </c>
      <c r="F15" s="4"/>
      <c r="G15" s="1">
        <v>79000</v>
      </c>
    </row>
    <row r="16" spans="1:7" x14ac:dyDescent="0.25">
      <c r="A16" s="4"/>
      <c r="B16" s="4"/>
      <c r="C16" s="4"/>
      <c r="D16" s="4"/>
      <c r="E16" s="4" t="s">
        <v>14</v>
      </c>
      <c r="F16" s="4"/>
      <c r="G16" s="1">
        <v>1000</v>
      </c>
    </row>
    <row r="17" spans="1:7" x14ac:dyDescent="0.25">
      <c r="A17" s="4"/>
      <c r="B17" s="4"/>
      <c r="C17" s="4"/>
      <c r="D17" s="4"/>
      <c r="E17" s="4" t="s">
        <v>15</v>
      </c>
      <c r="F17" s="4"/>
      <c r="G17" s="1">
        <f>-6995.1-152.62</f>
        <v>-7147.72</v>
      </c>
    </row>
    <row r="18" spans="1:7" x14ac:dyDescent="0.25">
      <c r="A18" s="4"/>
      <c r="B18" s="4"/>
      <c r="C18" s="4"/>
      <c r="D18" s="4"/>
      <c r="E18" s="4" t="s">
        <v>16</v>
      </c>
      <c r="F18" s="4"/>
      <c r="G18" s="1">
        <f>2415.76+303.62</f>
        <v>2719.38</v>
      </c>
    </row>
    <row r="19" spans="1:7" x14ac:dyDescent="0.25">
      <c r="A19" s="4"/>
      <c r="B19" s="4"/>
      <c r="C19" s="4"/>
      <c r="D19" s="4" t="s">
        <v>17</v>
      </c>
      <c r="E19" s="4"/>
      <c r="F19" s="4"/>
      <c r="G19" s="1">
        <f>ROUND(SUM(G10:G18),5)</f>
        <v>485094.22</v>
      </c>
    </row>
    <row r="20" spans="1:7" x14ac:dyDescent="0.25">
      <c r="A20" s="4"/>
      <c r="B20" s="4"/>
      <c r="C20" s="4" t="s">
        <v>18</v>
      </c>
      <c r="D20" s="4"/>
      <c r="E20" s="4"/>
      <c r="F20" s="4"/>
      <c r="G20" s="1">
        <f>ROUND(SUM(G4:G9)+G19,5)</f>
        <v>841827.03</v>
      </c>
    </row>
    <row r="21" spans="1:7" x14ac:dyDescent="0.25">
      <c r="A21" s="4"/>
      <c r="B21" s="4"/>
      <c r="C21" s="4" t="s">
        <v>19</v>
      </c>
      <c r="D21" s="4"/>
      <c r="E21" s="4"/>
      <c r="F21" s="4"/>
      <c r="G21" s="1"/>
    </row>
    <row r="22" spans="1:7" x14ac:dyDescent="0.25">
      <c r="A22" s="4"/>
      <c r="B22" s="4"/>
      <c r="C22" s="4"/>
      <c r="D22" s="4" t="s">
        <v>20</v>
      </c>
      <c r="E22" s="4"/>
      <c r="F22" s="4"/>
      <c r="G22" s="1">
        <v>53554.2</v>
      </c>
    </row>
    <row r="23" spans="1:7" x14ac:dyDescent="0.25">
      <c r="A23" s="4"/>
      <c r="B23" s="4"/>
      <c r="C23" s="4" t="s">
        <v>21</v>
      </c>
      <c r="D23" s="4"/>
      <c r="E23" s="4"/>
      <c r="F23" s="4"/>
      <c r="G23" s="1">
        <f>ROUND(SUM(G21:G22),5)</f>
        <v>53554.2</v>
      </c>
    </row>
    <row r="24" spans="1:7" x14ac:dyDescent="0.25">
      <c r="A24" s="4"/>
      <c r="B24" s="4"/>
      <c r="C24" s="4" t="s">
        <v>22</v>
      </c>
      <c r="D24" s="4"/>
      <c r="E24" s="4"/>
      <c r="F24" s="4"/>
      <c r="G24" s="1"/>
    </row>
    <row r="25" spans="1:7" x14ac:dyDescent="0.25">
      <c r="A25" s="4"/>
      <c r="B25" s="4"/>
      <c r="C25" s="4"/>
      <c r="D25" s="4" t="s">
        <v>23</v>
      </c>
      <c r="E25" s="4"/>
      <c r="F25" s="4"/>
      <c r="G25" s="1">
        <v>35</v>
      </c>
    </row>
    <row r="26" spans="1:7" x14ac:dyDescent="0.25">
      <c r="A26" s="4"/>
      <c r="B26" s="4"/>
      <c r="C26" s="4"/>
      <c r="D26" s="4" t="s">
        <v>24</v>
      </c>
      <c r="E26" s="4"/>
      <c r="F26" s="4"/>
      <c r="G26" s="1">
        <v>2581.84</v>
      </c>
    </row>
    <row r="27" spans="1:7" x14ac:dyDescent="0.25">
      <c r="A27" s="4"/>
      <c r="B27" s="4"/>
      <c r="C27" s="4" t="s">
        <v>25</v>
      </c>
      <c r="D27" s="4"/>
      <c r="E27" s="4"/>
      <c r="F27" s="4"/>
      <c r="G27" s="1">
        <f>ROUND(SUM(G24:G26),5)</f>
        <v>2616.84</v>
      </c>
    </row>
    <row r="28" spans="1:7" x14ac:dyDescent="0.25">
      <c r="A28" s="4"/>
      <c r="B28" s="4" t="s">
        <v>26</v>
      </c>
      <c r="C28" s="4"/>
      <c r="D28" s="4"/>
      <c r="E28" s="4"/>
      <c r="F28" s="4"/>
      <c r="G28" s="1">
        <f>ROUND(G3+G20+G23+G27,5)</f>
        <v>897998.07</v>
      </c>
    </row>
    <row r="29" spans="1:7" x14ac:dyDescent="0.25">
      <c r="A29" s="4"/>
      <c r="B29" s="4" t="s">
        <v>27</v>
      </c>
      <c r="C29" s="4"/>
      <c r="D29" s="4"/>
      <c r="E29" s="4"/>
      <c r="F29" s="4"/>
      <c r="G29" s="1"/>
    </row>
    <row r="30" spans="1:7" x14ac:dyDescent="0.25">
      <c r="A30" s="4"/>
      <c r="B30" s="4"/>
      <c r="C30" s="4" t="s">
        <v>28</v>
      </c>
      <c r="D30" s="4"/>
      <c r="E30" s="4"/>
      <c r="F30" s="4"/>
      <c r="G30" s="1">
        <v>400000</v>
      </c>
    </row>
    <row r="31" spans="1:7" x14ac:dyDescent="0.25">
      <c r="A31" s="4"/>
      <c r="B31" s="4"/>
      <c r="C31" s="4" t="s">
        <v>29</v>
      </c>
      <c r="D31" s="4"/>
      <c r="E31" s="4"/>
      <c r="F31" s="4"/>
      <c r="G31" s="1">
        <v>1338396.93</v>
      </c>
    </row>
    <row r="32" spans="1:7" x14ac:dyDescent="0.25">
      <c r="A32" s="4"/>
      <c r="B32" s="4"/>
      <c r="C32" s="4" t="s">
        <v>30</v>
      </c>
      <c r="D32" s="4"/>
      <c r="E32" s="4"/>
      <c r="F32" s="4"/>
      <c r="G32" s="1">
        <v>2237147.21</v>
      </c>
    </row>
    <row r="33" spans="1:7" x14ac:dyDescent="0.25">
      <c r="A33" s="4"/>
      <c r="B33" s="4"/>
      <c r="C33" s="4" t="s">
        <v>31</v>
      </c>
      <c r="D33" s="4"/>
      <c r="E33" s="4"/>
      <c r="F33" s="4"/>
      <c r="G33" s="1">
        <v>97308.64</v>
      </c>
    </row>
    <row r="34" spans="1:7" x14ac:dyDescent="0.25">
      <c r="A34" s="4"/>
      <c r="B34" s="4"/>
      <c r="C34" s="4" t="s">
        <v>32</v>
      </c>
      <c r="D34" s="4"/>
      <c r="E34" s="4"/>
      <c r="F34" s="4"/>
      <c r="G34" s="1">
        <v>136791.67000000001</v>
      </c>
    </row>
    <row r="35" spans="1:7" x14ac:dyDescent="0.25">
      <c r="A35" s="4"/>
      <c r="B35" s="4"/>
      <c r="C35" s="4" t="s">
        <v>33</v>
      </c>
      <c r="D35" s="4"/>
      <c r="E35" s="4"/>
      <c r="F35" s="4"/>
      <c r="G35" s="1">
        <v>38760.480000000003</v>
      </c>
    </row>
    <row r="36" spans="1:7" x14ac:dyDescent="0.25">
      <c r="A36" s="4"/>
      <c r="B36" s="4"/>
      <c r="C36" s="4" t="s">
        <v>34</v>
      </c>
      <c r="D36" s="4"/>
      <c r="E36" s="4"/>
      <c r="F36" s="4"/>
      <c r="G36" s="1">
        <v>53448.88</v>
      </c>
    </row>
    <row r="37" spans="1:7" x14ac:dyDescent="0.25">
      <c r="A37" s="4"/>
      <c r="B37" s="4"/>
      <c r="C37" s="4" t="s">
        <v>35</v>
      </c>
      <c r="D37" s="4"/>
      <c r="E37" s="4"/>
      <c r="F37" s="4"/>
      <c r="G37" s="1">
        <v>-1641317.52</v>
      </c>
    </row>
    <row r="38" spans="1:7" x14ac:dyDescent="0.25">
      <c r="A38" s="4"/>
      <c r="B38" s="4" t="s">
        <v>36</v>
      </c>
      <c r="C38" s="4"/>
      <c r="D38" s="4"/>
      <c r="E38" s="4"/>
      <c r="F38" s="4"/>
      <c r="G38" s="1">
        <f>ROUND(SUM(G29:G37),5)</f>
        <v>2660536.29</v>
      </c>
    </row>
    <row r="39" spans="1:7" s="7" customFormat="1" ht="11.25" x14ac:dyDescent="0.2">
      <c r="A39" s="4" t="s">
        <v>37</v>
      </c>
      <c r="B39" s="4"/>
      <c r="C39" s="4"/>
      <c r="D39" s="4"/>
      <c r="E39" s="4"/>
      <c r="F39" s="4"/>
      <c r="G39" s="6">
        <f>ROUND(G2+G28+G38,5)</f>
        <v>3558534.36</v>
      </c>
    </row>
    <row r="40" spans="1:7" x14ac:dyDescent="0.25">
      <c r="A40" s="4" t="s">
        <v>38</v>
      </c>
      <c r="B40" s="4"/>
      <c r="C40" s="4"/>
      <c r="D40" s="4"/>
      <c r="E40" s="4"/>
      <c r="F40" s="4"/>
      <c r="G40" s="1"/>
    </row>
    <row r="41" spans="1:7" x14ac:dyDescent="0.25">
      <c r="A41" s="4"/>
      <c r="B41" s="4" t="s">
        <v>39</v>
      </c>
      <c r="C41" s="4"/>
      <c r="D41" s="4"/>
      <c r="E41" s="4"/>
      <c r="F41" s="4"/>
      <c r="G41" s="1"/>
    </row>
    <row r="42" spans="1:7" x14ac:dyDescent="0.25">
      <c r="A42" s="4"/>
      <c r="B42" s="4"/>
      <c r="C42" s="4" t="s">
        <v>40</v>
      </c>
      <c r="D42" s="4"/>
      <c r="E42" s="4"/>
      <c r="F42" s="4"/>
      <c r="G42" s="1"/>
    </row>
    <row r="43" spans="1:7" x14ac:dyDescent="0.25">
      <c r="A43" s="4"/>
      <c r="B43" s="4"/>
      <c r="C43" s="4"/>
      <c r="D43" s="4" t="s">
        <v>41</v>
      </c>
      <c r="E43" s="4"/>
      <c r="F43" s="4"/>
      <c r="G43" s="1"/>
    </row>
    <row r="44" spans="1:7" x14ac:dyDescent="0.25">
      <c r="A44" s="4"/>
      <c r="B44" s="4"/>
      <c r="C44" s="4"/>
      <c r="D44" s="4"/>
      <c r="E44" s="4" t="s">
        <v>42</v>
      </c>
      <c r="F44" s="4"/>
      <c r="G44" s="1">
        <v>-10385.799999999999</v>
      </c>
    </row>
    <row r="45" spans="1:7" x14ac:dyDescent="0.25">
      <c r="A45" s="4"/>
      <c r="B45" s="4"/>
      <c r="C45" s="4"/>
      <c r="D45" s="4" t="s">
        <v>43</v>
      </c>
      <c r="E45" s="4"/>
      <c r="F45" s="4"/>
      <c r="G45" s="1">
        <f>ROUND(SUM(G43:G44),5)</f>
        <v>-10385.799999999999</v>
      </c>
    </row>
    <row r="46" spans="1:7" x14ac:dyDescent="0.25">
      <c r="A46" s="4"/>
      <c r="B46" s="4"/>
      <c r="C46" s="4"/>
      <c r="D46" s="4" t="s">
        <v>44</v>
      </c>
      <c r="E46" s="4"/>
      <c r="F46" s="4"/>
      <c r="G46" s="1"/>
    </row>
    <row r="47" spans="1:7" x14ac:dyDescent="0.25">
      <c r="A47" s="4"/>
      <c r="B47" s="4"/>
      <c r="C47" s="4"/>
      <c r="D47" s="4"/>
      <c r="E47" s="4" t="s">
        <v>45</v>
      </c>
      <c r="F47" s="4"/>
      <c r="G47" s="1">
        <v>6180.17</v>
      </c>
    </row>
    <row r="48" spans="1:7" x14ac:dyDescent="0.25">
      <c r="A48" s="4"/>
      <c r="B48" s="4"/>
      <c r="C48" s="4"/>
      <c r="D48" s="4"/>
      <c r="E48" s="4" t="s">
        <v>46</v>
      </c>
      <c r="F48" s="4"/>
      <c r="G48" s="1">
        <v>-536.20000000000005</v>
      </c>
    </row>
    <row r="49" spans="1:7" x14ac:dyDescent="0.25">
      <c r="A49" s="4"/>
      <c r="B49" s="4"/>
      <c r="C49" s="4"/>
      <c r="D49" s="4"/>
      <c r="E49" s="4" t="s">
        <v>47</v>
      </c>
      <c r="F49" s="4"/>
      <c r="G49" s="1">
        <v>3396.24</v>
      </c>
    </row>
    <row r="50" spans="1:7" x14ac:dyDescent="0.25">
      <c r="A50" s="4"/>
      <c r="B50" s="4"/>
      <c r="C50" s="4"/>
      <c r="D50" s="4"/>
      <c r="E50" s="4" t="s">
        <v>48</v>
      </c>
      <c r="F50" s="4"/>
      <c r="G50" s="1"/>
    </row>
    <row r="51" spans="1:7" x14ac:dyDescent="0.25">
      <c r="A51" s="4"/>
      <c r="B51" s="4"/>
      <c r="C51" s="4"/>
      <c r="D51" s="4"/>
      <c r="E51" s="4"/>
      <c r="F51" s="4" t="s">
        <v>49</v>
      </c>
      <c r="G51" s="1">
        <v>12426.5</v>
      </c>
    </row>
    <row r="52" spans="1:7" x14ac:dyDescent="0.25">
      <c r="A52" s="4"/>
      <c r="B52" s="4"/>
      <c r="C52" s="4"/>
      <c r="D52" s="4"/>
      <c r="E52" s="4"/>
      <c r="F52" s="4" t="s">
        <v>50</v>
      </c>
      <c r="G52" s="1">
        <v>40730</v>
      </c>
    </row>
    <row r="53" spans="1:7" x14ac:dyDescent="0.25">
      <c r="A53" s="4"/>
      <c r="B53" s="4"/>
      <c r="C53" s="4"/>
      <c r="D53" s="4"/>
      <c r="E53" s="4"/>
      <c r="F53" s="4" t="s">
        <v>51</v>
      </c>
      <c r="G53" s="1">
        <v>20</v>
      </c>
    </row>
    <row r="54" spans="1:7" x14ac:dyDescent="0.25">
      <c r="A54" s="4"/>
      <c r="B54" s="4"/>
      <c r="C54" s="4"/>
      <c r="D54" s="4"/>
      <c r="E54" s="4" t="s">
        <v>52</v>
      </c>
      <c r="F54" s="4"/>
      <c r="G54" s="1">
        <f>ROUND(SUM(G50:G53),5)</f>
        <v>53176.5</v>
      </c>
    </row>
    <row r="55" spans="1:7" x14ac:dyDescent="0.25">
      <c r="A55" s="4"/>
      <c r="B55" s="4"/>
      <c r="C55" s="4"/>
      <c r="D55" s="4"/>
      <c r="E55" s="4" t="s">
        <v>53</v>
      </c>
      <c r="F55" s="4"/>
      <c r="G55" s="1"/>
    </row>
    <row r="56" spans="1:7" x14ac:dyDescent="0.25">
      <c r="A56" s="4"/>
      <c r="B56" s="4"/>
      <c r="C56" s="4"/>
      <c r="D56" s="4"/>
      <c r="E56" s="4"/>
      <c r="F56" s="4" t="s">
        <v>54</v>
      </c>
      <c r="G56" s="1">
        <v>10</v>
      </c>
    </row>
    <row r="57" spans="1:7" x14ac:dyDescent="0.25">
      <c r="A57" s="4"/>
      <c r="B57" s="4"/>
      <c r="C57" s="4"/>
      <c r="D57" s="4"/>
      <c r="E57" s="4"/>
      <c r="F57" s="4" t="s">
        <v>55</v>
      </c>
      <c r="G57" s="1">
        <v>43925.59</v>
      </c>
    </row>
    <row r="58" spans="1:7" x14ac:dyDescent="0.25">
      <c r="A58" s="4"/>
      <c r="B58" s="4"/>
      <c r="C58" s="4"/>
      <c r="D58" s="4"/>
      <c r="E58" s="4" t="s">
        <v>56</v>
      </c>
      <c r="F58" s="4"/>
      <c r="G58" s="1">
        <f>ROUND(SUM(G55:G57),5)</f>
        <v>43935.59</v>
      </c>
    </row>
    <row r="59" spans="1:7" x14ac:dyDescent="0.25">
      <c r="A59" s="4"/>
      <c r="B59" s="4"/>
      <c r="C59" s="4"/>
      <c r="D59" s="4"/>
      <c r="E59" s="4" t="s">
        <v>57</v>
      </c>
      <c r="F59" s="4"/>
      <c r="G59" s="1">
        <v>2250</v>
      </c>
    </row>
    <row r="60" spans="1:7" x14ac:dyDescent="0.25">
      <c r="A60" s="4"/>
      <c r="B60" s="4"/>
      <c r="C60" s="4"/>
      <c r="D60" s="4" t="s">
        <v>58</v>
      </c>
      <c r="E60" s="4"/>
      <c r="F60" s="4"/>
      <c r="G60" s="1">
        <f>ROUND(SUM(G46:G49)+G54+SUM(G58:G59),5)</f>
        <v>108402.3</v>
      </c>
    </row>
    <row r="61" spans="1:7" x14ac:dyDescent="0.25">
      <c r="A61" s="4"/>
      <c r="B61" s="4"/>
      <c r="C61" s="4" t="s">
        <v>59</v>
      </c>
      <c r="D61" s="4"/>
      <c r="E61" s="4"/>
      <c r="F61" s="4"/>
      <c r="G61" s="1">
        <f>ROUND(G42+G45+G60,5)</f>
        <v>98016.5</v>
      </c>
    </row>
    <row r="62" spans="1:7" x14ac:dyDescent="0.25">
      <c r="A62" s="4"/>
      <c r="B62" s="4" t="s">
        <v>60</v>
      </c>
      <c r="C62" s="4"/>
      <c r="D62" s="4"/>
      <c r="E62" s="4"/>
      <c r="F62" s="4"/>
      <c r="G62" s="1">
        <f>ROUND(G41+G61,5)</f>
        <v>98016.5</v>
      </c>
    </row>
    <row r="63" spans="1:7" x14ac:dyDescent="0.25">
      <c r="A63" s="4"/>
      <c r="B63" s="4" t="s">
        <v>61</v>
      </c>
      <c r="C63" s="4"/>
      <c r="D63" s="4"/>
      <c r="E63" s="4"/>
      <c r="F63" s="4"/>
      <c r="G63" s="1"/>
    </row>
    <row r="64" spans="1:7" x14ac:dyDescent="0.25">
      <c r="A64" s="4"/>
      <c r="B64" s="4"/>
      <c r="C64" s="4" t="s">
        <v>62</v>
      </c>
      <c r="D64" s="4"/>
      <c r="E64" s="4"/>
      <c r="F64" s="4"/>
      <c r="G64" s="1">
        <v>182295.76</v>
      </c>
    </row>
    <row r="65" spans="1:7" x14ac:dyDescent="0.25">
      <c r="A65" s="4"/>
      <c r="B65" s="4"/>
      <c r="C65" s="4" t="s">
        <v>63</v>
      </c>
      <c r="D65" s="4"/>
      <c r="E65" s="4"/>
      <c r="F65" s="4"/>
      <c r="G65" s="1">
        <v>2235988.46</v>
      </c>
    </row>
    <row r="66" spans="1:7" x14ac:dyDescent="0.25">
      <c r="A66" s="4"/>
      <c r="B66" s="4"/>
      <c r="C66" s="4" t="s">
        <v>64</v>
      </c>
      <c r="D66" s="4"/>
      <c r="E66" s="4"/>
      <c r="F66" s="4"/>
      <c r="G66" s="1">
        <v>-86517.97</v>
      </c>
    </row>
    <row r="67" spans="1:7" x14ac:dyDescent="0.25">
      <c r="A67" s="4"/>
      <c r="B67" s="4"/>
      <c r="C67" s="4" t="s">
        <v>65</v>
      </c>
      <c r="D67" s="4"/>
      <c r="E67" s="4"/>
      <c r="F67" s="4"/>
      <c r="G67" s="1">
        <v>962878.02</v>
      </c>
    </row>
    <row r="68" spans="1:7" x14ac:dyDescent="0.25">
      <c r="A68" s="4"/>
      <c r="B68" s="4"/>
      <c r="C68" s="4" t="s">
        <v>66</v>
      </c>
      <c r="D68" s="4"/>
      <c r="E68" s="4"/>
      <c r="F68" s="4"/>
      <c r="G68" s="1">
        <v>166026.21</v>
      </c>
    </row>
    <row r="69" spans="1:7" x14ac:dyDescent="0.25">
      <c r="A69" s="4"/>
      <c r="B69" s="4" t="s">
        <v>67</v>
      </c>
      <c r="C69" s="4"/>
      <c r="D69" s="4"/>
      <c r="E69" s="4"/>
      <c r="F69" s="4"/>
      <c r="G69" s="1">
        <f>ROUND(SUM(G63:G68),5)</f>
        <v>3460670.48</v>
      </c>
    </row>
    <row r="70" spans="1:7" s="7" customFormat="1" ht="11.25" x14ac:dyDescent="0.2">
      <c r="A70" s="4" t="s">
        <v>68</v>
      </c>
      <c r="B70" s="4"/>
      <c r="C70" s="4"/>
      <c r="D70" s="4"/>
      <c r="E70" s="4"/>
      <c r="F70" s="4"/>
      <c r="G70" s="6">
        <f>ROUND(G40+G62+G69,5)</f>
        <v>3558686.98</v>
      </c>
    </row>
  </sheetData>
  <pageMargins left="0.7" right="0.7" top="0.75" bottom="0.75" header="0.1" footer="0.3"/>
  <pageSetup orientation="portrait" verticalDpi="0" r:id="rId1"/>
  <headerFooter>
    <oddHeader>&amp;L&amp;"Arial,Bold"&amp;8 4:09 PM
&amp;"Arial,Bold"&amp;8 05/14/25
&amp;"Arial,Bold"&amp;8 Accrual Basis&amp;C&amp;"Arial,Bold"&amp;12 Bayshore Gardens Park &amp;&amp; Recreation District
&amp;"Arial,Bold"&amp;14 Balance Sheet
&amp;"Arial,Bold"&amp;10 As of April 30,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altText="Balance Sheet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altText="April 2025 Balance Sheet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Bayshore Gardens</dc:creator>
  <cp:lastModifiedBy>Bayshore Gardens</cp:lastModifiedBy>
  <cp:lastPrinted>2025-06-19T18:12:27Z</cp:lastPrinted>
  <dcterms:created xsi:type="dcterms:W3CDTF">2025-05-14T20:09:37Z</dcterms:created>
  <dcterms:modified xsi:type="dcterms:W3CDTF">2025-06-19T18:13:17Z</dcterms:modified>
</cp:coreProperties>
</file>